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0" i="1" l="1"/>
  <c r="E8" i="1" l="1"/>
  <c r="E9" i="1"/>
  <c r="E7" i="1"/>
  <c r="E6" i="1"/>
  <c r="E5" i="1"/>
  <c r="E10" i="1" l="1"/>
  <c r="D10" i="1" s="1"/>
  <c r="C12" i="1" s="1"/>
</calcChain>
</file>

<file path=xl/sharedStrings.xml><?xml version="1.0" encoding="utf-8"?>
<sst xmlns="http://schemas.openxmlformats.org/spreadsheetml/2006/main" count="12" uniqueCount="12">
  <si>
    <t>Station</t>
  </si>
  <si>
    <t>Weight</t>
  </si>
  <si>
    <t>Arm</t>
  </si>
  <si>
    <t>Moment</t>
  </si>
  <si>
    <t>Aircraft (Empty)</t>
  </si>
  <si>
    <t>Pilot</t>
  </si>
  <si>
    <t>Passenger</t>
  </si>
  <si>
    <t>Baggage</t>
  </si>
  <si>
    <t>Total</t>
  </si>
  <si>
    <t>Fuel (Litres)</t>
  </si>
  <si>
    <t>Within Limits:</t>
  </si>
  <si>
    <t>Weight and Balance Calculations, Cheetah ZU-DZW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</si>
</sst>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sz val="16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2" fillId="0" borderId="10" xfId="0" applyFont="1" applyBorder="1"/>
    <xf numFmtId="0" fontId="2" fillId="0" borderId="3" xfId="0" applyFont="1" applyBorder="1"/>
    <xf numFmtId="0" fontId="1" fillId="0" borderId="3" xfId="0" applyFont="1" applyBorder="1"/>
    <xf numFmtId="0" fontId="0" fillId="3" borderId="13" xfId="0" applyFill="1" applyBorder="1"/>
    <xf numFmtId="0" fontId="0" fillId="3" borderId="14" xfId="0" applyFill="1" applyBorder="1"/>
    <xf numFmtId="0" fontId="0" fillId="3" borderId="14" xfId="0" applyFill="1" applyBorder="1" applyAlignment="1">
      <alignment horizontal="right"/>
    </xf>
    <xf numFmtId="0" fontId="0" fillId="3" borderId="15" xfId="0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="170" workbookViewId="0">
      <selection activeCell="D6" sqref="D6"/>
    </sheetView>
  </sheetViews>
  <sheetFormatPr defaultRowHeight="15" x14ac:dyDescent="0.25"/>
  <cols>
    <col min="2" max="2" width="19.140625" bestFit="1" customWidth="1"/>
    <col min="3" max="3" width="10.140625" style="2" customWidth="1"/>
    <col min="4" max="4" width="8.5703125" customWidth="1"/>
    <col min="5" max="5" width="16.28515625" customWidth="1"/>
    <col min="6" max="6" width="8.28515625" customWidth="1"/>
  </cols>
  <sheetData>
    <row r="1" spans="1:5" ht="15.75" thickBot="1" x14ac:dyDescent="0.3">
      <c r="A1" s="11" t="s">
        <v>11</v>
      </c>
      <c r="B1" s="12"/>
      <c r="C1" s="13"/>
      <c r="D1" s="14"/>
    </row>
    <row r="2" spans="1:5" ht="15.75" thickBot="1" x14ac:dyDescent="0.3"/>
    <row r="3" spans="1:5" s="1" customFormat="1" ht="19.5" thickBot="1" x14ac:dyDescent="0.35">
      <c r="B3" s="15" t="s">
        <v>0</v>
      </c>
      <c r="C3" s="16" t="s">
        <v>1</v>
      </c>
      <c r="D3" s="17" t="s">
        <v>2</v>
      </c>
      <c r="E3" s="18" t="s">
        <v>3</v>
      </c>
    </row>
    <row r="4" spans="1:5" x14ac:dyDescent="0.25">
      <c r="B4" s="5"/>
      <c r="C4" s="4"/>
      <c r="D4" s="3"/>
      <c r="E4" s="6"/>
    </row>
    <row r="5" spans="1:5" ht="18.75" x14ac:dyDescent="0.3">
      <c r="B5" s="7" t="s">
        <v>4</v>
      </c>
      <c r="C5" s="29">
        <v>327</v>
      </c>
      <c r="D5" s="22">
        <v>298</v>
      </c>
      <c r="E5" s="23">
        <f>C5*D5</f>
        <v>97446</v>
      </c>
    </row>
    <row r="6" spans="1:5" ht="18.75" x14ac:dyDescent="0.3">
      <c r="B6" s="7" t="s">
        <v>9</v>
      </c>
      <c r="C6" s="20">
        <v>55</v>
      </c>
      <c r="D6" s="22">
        <v>935</v>
      </c>
      <c r="E6" s="23">
        <f>C6*0.721*D6</f>
        <v>37077.425000000003</v>
      </c>
    </row>
    <row r="7" spans="1:5" ht="18.75" x14ac:dyDescent="0.3">
      <c r="B7" s="7" t="s">
        <v>5</v>
      </c>
      <c r="C7" s="20">
        <v>109</v>
      </c>
      <c r="D7" s="22">
        <v>505</v>
      </c>
      <c r="E7" s="23">
        <f>C7*D7</f>
        <v>55045</v>
      </c>
    </row>
    <row r="8" spans="1:5" ht="18.75" x14ac:dyDescent="0.3">
      <c r="B8" s="7" t="s">
        <v>6</v>
      </c>
      <c r="C8" s="20">
        <v>78</v>
      </c>
      <c r="D8" s="22">
        <v>505</v>
      </c>
      <c r="E8" s="23">
        <f t="shared" ref="E8:E9" si="0">C8*D8</f>
        <v>39390</v>
      </c>
    </row>
    <row r="9" spans="1:5" ht="19.5" thickBot="1" x14ac:dyDescent="0.35">
      <c r="B9" s="8" t="s">
        <v>7</v>
      </c>
      <c r="C9" s="21">
        <v>5</v>
      </c>
      <c r="D9" s="24">
        <v>1075</v>
      </c>
      <c r="E9" s="25">
        <f t="shared" si="0"/>
        <v>5375</v>
      </c>
    </row>
    <row r="10" spans="1:5" ht="19.5" thickBot="1" x14ac:dyDescent="0.35">
      <c r="B10" s="9" t="s">
        <v>8</v>
      </c>
      <c r="C10" s="28">
        <f>C5+(C6*0.721)+C7+C8+C9</f>
        <v>558.65499999999997</v>
      </c>
      <c r="D10" s="26">
        <f>E10/C10</f>
        <v>419.45999767298241</v>
      </c>
      <c r="E10" s="27">
        <f>SUM(E5:E9)</f>
        <v>234333.42499999999</v>
      </c>
    </row>
    <row r="11" spans="1:5" ht="15.75" thickBot="1" x14ac:dyDescent="0.3"/>
    <row r="12" spans="1:5" ht="21.75" thickBot="1" x14ac:dyDescent="0.4">
      <c r="B12" s="10" t="s">
        <v>10</v>
      </c>
      <c r="C12" s="19" t="str">
        <f>IF(OR(C10&gt;560,D10&lt;286,D10&gt;588),"NO","YES")</f>
        <v>YES</v>
      </c>
    </row>
  </sheetData>
  <sheetProtection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2015-05-26T20:20:03Z</dcterms:modified>
</cp:coreProperties>
</file>